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<sst xmlns="http://schemas.openxmlformats.org/spreadsheetml/2006/main" count="53" uniqueCount="25">
  <si>
    <t>Районное Собрание</t>
  </si>
  <si>
    <t>Аппарат</t>
  </si>
  <si>
    <t>Администрация МО МР</t>
  </si>
  <si>
    <t>Глава администрации</t>
  </si>
  <si>
    <t>ЗАГС (субвенция)</t>
  </si>
  <si>
    <t xml:space="preserve">ЗАГС </t>
  </si>
  <si>
    <t xml:space="preserve">Контрольный орган </t>
  </si>
  <si>
    <t>Председатель</t>
  </si>
  <si>
    <t>Образование</t>
  </si>
  <si>
    <t>Культура</t>
  </si>
  <si>
    <t>Райсобес (субвенция)</t>
  </si>
  <si>
    <t xml:space="preserve">Райсобес </t>
  </si>
  <si>
    <t>Опека (субвенция)</t>
  </si>
  <si>
    <t>ИТОГО</t>
  </si>
  <si>
    <t>в т.ч. Субвенция</t>
  </si>
  <si>
    <t>Архив (субвенция)</t>
  </si>
  <si>
    <t xml:space="preserve">Архив </t>
  </si>
  <si>
    <t>Всего фактические расходы (руб.)</t>
  </si>
  <si>
    <t>Начисления на з/п (213)</t>
  </si>
  <si>
    <t>Зарплата  (211)</t>
  </si>
  <si>
    <t>Глава МО (ст.226)</t>
  </si>
  <si>
    <t>Депутаты (ст.226)</t>
  </si>
  <si>
    <t>Расходы по МО МР "Боровский район" за 2012 год</t>
  </si>
  <si>
    <t>Факт. численность</t>
  </si>
  <si>
    <t xml:space="preserve">План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</si>
</sst>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8" fillId="33" borderId="10" xfId="0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64" fontId="2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8">
      <selection activeCell="A8" sqref="A1:IV65536"/>
    </sheetView>
  </sheetViews>
  <sheetFormatPr defaultColWidth="9.140625" defaultRowHeight="15"/>
  <cols>
    <col min="1" max="1" width="23.421875" style="0" customWidth="1"/>
    <col min="2" max="2" width="16.57421875" style="0" customWidth="1"/>
    <col min="3" max="3" width="15.00390625" style="0" customWidth="1"/>
    <col min="4" max="4" width="14.421875" style="0" customWidth="1"/>
    <col min="5" max="5" width="13.00390625" style="0" customWidth="1"/>
    <col min="7" max="7" width="10.8515625" style="0" customWidth="1"/>
  </cols>
  <sheetData>
    <row r="3" spans="1:6" ht="18.75">
      <c r="A3" s="17" t="s">
        <v>22</v>
      </c>
      <c r="B3" s="17"/>
      <c r="C3" s="17"/>
      <c r="D3" s="17"/>
      <c r="E3" s="17"/>
      <c r="F3" s="17"/>
    </row>
    <row r="5" spans="1:6" ht="60" customHeight="1">
      <c r="A5" s="3"/>
      <c r="B5" s="6" t="s">
        <v>17</v>
      </c>
      <c r="C5" s="6" t="s">
        <v>19</v>
      </c>
      <c r="D5" s="6" t="s">
        <v>18</v>
      </c>
      <c r="E5" s="6" t="s">
        <v>23</v>
      </c>
      <c r="F5" s="13" t="s">
        <v>24</v>
      </c>
    </row>
    <row r="6" spans="1:6" ht="15.75">
      <c r="A6" s="1" t="s">
        <v>0</v>
      </c>
      <c r="B6" s="2">
        <f>B7+B8+B9</f>
        <v>3759209.8</v>
      </c>
      <c r="C6" s="2">
        <f>C7+C8+C9</f>
        <v>726747.88</v>
      </c>
      <c r="D6" s="2">
        <f>D7+D8+D9</f>
        <v>292856.1</v>
      </c>
      <c r="E6" s="7">
        <v>3</v>
      </c>
      <c r="F6" s="15">
        <v>5</v>
      </c>
    </row>
    <row r="7" spans="1:6" ht="15.75">
      <c r="A7" s="3" t="s">
        <v>20</v>
      </c>
      <c r="B7" s="4">
        <v>738364.4</v>
      </c>
      <c r="C7" s="4"/>
      <c r="D7" s="3"/>
      <c r="E7" s="8"/>
      <c r="F7" s="12"/>
    </row>
    <row r="8" spans="1:6" ht="15.75">
      <c r="A8" s="3" t="s">
        <v>1</v>
      </c>
      <c r="B8" s="4">
        <v>1316422.6</v>
      </c>
      <c r="C8" s="4">
        <v>726747.88</v>
      </c>
      <c r="D8" s="4">
        <v>292856.1</v>
      </c>
      <c r="E8" s="8">
        <v>3</v>
      </c>
      <c r="F8" s="12">
        <v>5</v>
      </c>
    </row>
    <row r="9" spans="1:6" ht="15.75">
      <c r="A9" s="3" t="s">
        <v>21</v>
      </c>
      <c r="B9" s="4">
        <v>1704422.8</v>
      </c>
      <c r="C9" s="4"/>
      <c r="D9" s="4"/>
      <c r="E9" s="8"/>
      <c r="F9" s="12"/>
    </row>
    <row r="10" spans="1:6" ht="15">
      <c r="A10" s="1" t="s">
        <v>2</v>
      </c>
      <c r="B10" s="2">
        <f>B11+B12+B13+B14+B15+B16</f>
        <v>44104631.87</v>
      </c>
      <c r="C10" s="2">
        <f>C11+C12+C13+C14+C15+C16</f>
        <v>29159721</v>
      </c>
      <c r="D10" s="2">
        <f>D11+D12+D13+D14+D15+D16</f>
        <v>8666150.69</v>
      </c>
      <c r="E10" s="14">
        <f>E11+E12+E13+E14+E15+E16</f>
        <v>123.5</v>
      </c>
      <c r="F10" s="14">
        <f>F11+F12+F13+F14+F15+F16</f>
        <v>134</v>
      </c>
    </row>
    <row r="11" spans="1:6" ht="15.75">
      <c r="A11" s="3" t="s">
        <v>3</v>
      </c>
      <c r="B11" s="4">
        <v>997861.4</v>
      </c>
      <c r="C11" s="4">
        <v>847365.76</v>
      </c>
      <c r="D11" s="4">
        <v>150495.64</v>
      </c>
      <c r="E11" s="8">
        <v>1</v>
      </c>
      <c r="F11" s="12">
        <v>1</v>
      </c>
    </row>
    <row r="12" spans="1:6" ht="15.75">
      <c r="A12" s="3" t="s">
        <v>1</v>
      </c>
      <c r="B12" s="4">
        <f>40462900.53-B15-B16</f>
        <v>39082857.78</v>
      </c>
      <c r="C12" s="4">
        <f>21405818.44+4469533.72</f>
        <v>25875352.16</v>
      </c>
      <c r="D12" s="4">
        <f>6399516.06+1364133.19</f>
        <v>7763649.25</v>
      </c>
      <c r="E12" s="8">
        <v>113.5</v>
      </c>
      <c r="F12" s="12">
        <v>124</v>
      </c>
    </row>
    <row r="13" spans="1:6" ht="15.75">
      <c r="A13" s="3" t="s">
        <v>4</v>
      </c>
      <c r="B13" s="4">
        <v>2166775</v>
      </c>
      <c r="C13" s="4">
        <f>1474989.88</f>
        <v>1474989.88</v>
      </c>
      <c r="D13" s="4">
        <v>398817.32</v>
      </c>
      <c r="E13" s="8">
        <v>6</v>
      </c>
      <c r="F13" s="12">
        <v>6</v>
      </c>
    </row>
    <row r="14" spans="1:6" ht="15.75">
      <c r="A14" s="3" t="s">
        <v>5</v>
      </c>
      <c r="B14" s="4">
        <v>477094.94</v>
      </c>
      <c r="C14" s="4">
        <v>146480.68</v>
      </c>
      <c r="D14" s="4">
        <v>105751.8</v>
      </c>
      <c r="E14" s="8"/>
      <c r="F14" s="12"/>
    </row>
    <row r="15" spans="1:6" ht="15.75">
      <c r="A15" s="3" t="s">
        <v>15</v>
      </c>
      <c r="B15" s="4">
        <v>674437</v>
      </c>
      <c r="C15" s="4">
        <f>312883</f>
        <v>312883</v>
      </c>
      <c r="D15" s="4">
        <v>95142</v>
      </c>
      <c r="E15" s="8">
        <v>3</v>
      </c>
      <c r="F15" s="12">
        <v>3</v>
      </c>
    </row>
    <row r="16" spans="1:6" ht="15.75">
      <c r="A16" s="3" t="s">
        <v>16</v>
      </c>
      <c r="B16" s="4">
        <v>705605.75</v>
      </c>
      <c r="C16" s="4">
        <f>502649.52</f>
        <v>502649.52</v>
      </c>
      <c r="D16" s="4">
        <v>152294.68</v>
      </c>
      <c r="E16" s="8"/>
      <c r="F16" s="12"/>
    </row>
    <row r="17" spans="1:6" ht="15">
      <c r="A17" s="1" t="s">
        <v>6</v>
      </c>
      <c r="B17" s="2">
        <f>B18+B19</f>
        <v>1586217.6099999999</v>
      </c>
      <c r="C17" s="2">
        <f>C18+C19</f>
        <v>1110668.27</v>
      </c>
      <c r="D17" s="2">
        <f>D18+D19</f>
        <v>323987.39</v>
      </c>
      <c r="E17" s="14">
        <f>E18+E19</f>
        <v>3.5</v>
      </c>
      <c r="F17" s="14">
        <f>F18+F19</f>
        <v>3.5</v>
      </c>
    </row>
    <row r="18" spans="1:6" ht="15.75">
      <c r="A18" s="3" t="s">
        <v>7</v>
      </c>
      <c r="B18" s="4">
        <v>628550.72</v>
      </c>
      <c r="C18" s="4">
        <v>491270.72</v>
      </c>
      <c r="D18" s="4">
        <v>137280</v>
      </c>
      <c r="E18" s="8">
        <v>1</v>
      </c>
      <c r="F18" s="12">
        <v>1</v>
      </c>
    </row>
    <row r="19" spans="1:6" ht="15.75">
      <c r="A19" s="3" t="s">
        <v>1</v>
      </c>
      <c r="B19" s="4">
        <v>957666.89</v>
      </c>
      <c r="C19" s="4">
        <v>619397.55</v>
      </c>
      <c r="D19" s="4">
        <v>186707.39</v>
      </c>
      <c r="E19" s="8">
        <v>2.5</v>
      </c>
      <c r="F19" s="12">
        <v>2.5</v>
      </c>
    </row>
    <row r="20" spans="1:6" ht="15.75">
      <c r="A20" s="9" t="s">
        <v>8</v>
      </c>
      <c r="B20" s="10">
        <v>2694713.38</v>
      </c>
      <c r="C20" s="10">
        <f>2043816.28</f>
        <v>2043816.28</v>
      </c>
      <c r="D20" s="10">
        <v>650297.1</v>
      </c>
      <c r="E20" s="11">
        <v>6</v>
      </c>
      <c r="F20" s="12">
        <v>7</v>
      </c>
    </row>
    <row r="21" spans="1:6" ht="15.75">
      <c r="A21" s="9" t="s">
        <v>9</v>
      </c>
      <c r="B21" s="10">
        <v>1345754.25</v>
      </c>
      <c r="C21" s="10">
        <v>985373.59</v>
      </c>
      <c r="D21" s="10">
        <v>279756.46</v>
      </c>
      <c r="E21" s="11">
        <v>4</v>
      </c>
      <c r="F21" s="12">
        <v>4</v>
      </c>
    </row>
    <row r="22" spans="1:6" ht="15.75">
      <c r="A22" s="9" t="s">
        <v>10</v>
      </c>
      <c r="B22" s="10">
        <v>7066781</v>
      </c>
      <c r="C22" s="10">
        <v>4737273.16</v>
      </c>
      <c r="D22" s="10">
        <v>1489779.39</v>
      </c>
      <c r="E22" s="11">
        <v>22</v>
      </c>
      <c r="F22" s="12">
        <v>22</v>
      </c>
    </row>
    <row r="23" spans="1:6" ht="15.75">
      <c r="A23" s="9" t="s">
        <v>11</v>
      </c>
      <c r="B23" s="10">
        <v>772153.55</v>
      </c>
      <c r="C23" s="10">
        <v>560853.81</v>
      </c>
      <c r="D23" s="10">
        <v>175439.81</v>
      </c>
      <c r="E23" s="11"/>
      <c r="F23" s="12"/>
    </row>
    <row r="24" spans="1:6" ht="15.75">
      <c r="A24" s="9" t="s">
        <v>12</v>
      </c>
      <c r="B24" s="10">
        <v>1945946</v>
      </c>
      <c r="C24" s="10">
        <v>1401739.02</v>
      </c>
      <c r="D24" s="10">
        <v>427711.53</v>
      </c>
      <c r="E24" s="11">
        <v>6</v>
      </c>
      <c r="F24" s="12">
        <v>7</v>
      </c>
    </row>
    <row r="25" spans="1:7" ht="15">
      <c r="A25" s="1" t="s">
        <v>13</v>
      </c>
      <c r="B25" s="2">
        <f>B6+B10+B17+B20+B21+B22+B23+B24</f>
        <v>63275407.45999999</v>
      </c>
      <c r="C25" s="2">
        <f>C6+C10+C17+C20+C21+C22+C23+C24</f>
        <v>40726193.01000001</v>
      </c>
      <c r="D25" s="2">
        <f>D6+D10+D17+D20+D21+D22+D23+D24</f>
        <v>12305978.47</v>
      </c>
      <c r="E25" s="14">
        <f>E6+E10+E17+E20+E21+E22+E23+E24</f>
        <v>168</v>
      </c>
      <c r="F25" s="14">
        <f>F6+F10+F17+F20+F21+F22+F23+F24</f>
        <v>182.5</v>
      </c>
      <c r="G25" s="16"/>
    </row>
    <row r="26" spans="1:6" ht="15.75">
      <c r="A26" s="5" t="s">
        <v>14</v>
      </c>
      <c r="B26" s="4">
        <f>B13+B22+B24+B15</f>
        <v>11853939</v>
      </c>
      <c r="C26" s="4">
        <f>C13+C22+C24+C15</f>
        <v>7926885.0600000005</v>
      </c>
      <c r="D26" s="4">
        <f>D13+D22+D24+D15</f>
        <v>2411450.24</v>
      </c>
      <c r="E26" s="8"/>
      <c r="F26" s="3"/>
    </row>
  </sheetData>
  <sheetProtection/>
  <mergeCells count="1">
    <mergeCell ref="A3:F3"/>
  </mergeCells>
  <printOptions/>
  <pageMargins left="0.5118110236220472" right="0" top="0.7480314960629921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23.421875" style="0" customWidth="1"/>
    <col min="2" max="2" width="16.57421875" style="0" customWidth="1"/>
    <col min="3" max="3" width="15.00390625" style="0" customWidth="1"/>
    <col min="4" max="4" width="14.421875" style="0" customWidth="1"/>
    <col min="5" max="5" width="13.00390625" style="0" customWidth="1"/>
    <col min="6" max="6" width="10.8515625" style="0" customWidth="1"/>
  </cols>
  <sheetData>
    <row r="3" spans="1:5" ht="18.75">
      <c r="A3" s="17" t="s">
        <v>22</v>
      </c>
      <c r="B3" s="17"/>
      <c r="C3" s="17"/>
      <c r="D3" s="17"/>
      <c r="E3" s="17"/>
    </row>
    <row r="5" spans="1:5" ht="60" customHeight="1">
      <c r="A5" s="3"/>
      <c r="B5" s="6" t="s">
        <v>17</v>
      </c>
      <c r="C5" s="6" t="s">
        <v>19</v>
      </c>
      <c r="D5" s="6" t="s">
        <v>18</v>
      </c>
      <c r="E5" s="6" t="s">
        <v>23</v>
      </c>
    </row>
    <row r="6" spans="1:5" ht="15.75">
      <c r="A6" s="1" t="s">
        <v>0</v>
      </c>
      <c r="B6" s="2">
        <f>B7+B8+B9</f>
        <v>3759209.8</v>
      </c>
      <c r="C6" s="2">
        <f>C7+C8+C9</f>
        <v>726747.88</v>
      </c>
      <c r="D6" s="2">
        <f>D7+D8+D9</f>
        <v>292856.1</v>
      </c>
      <c r="E6" s="7">
        <v>3</v>
      </c>
    </row>
    <row r="7" spans="1:5" ht="15.75">
      <c r="A7" s="3" t="s">
        <v>20</v>
      </c>
      <c r="B7" s="4">
        <v>738364.4</v>
      </c>
      <c r="C7" s="4"/>
      <c r="D7" s="3"/>
      <c r="E7" s="8"/>
    </row>
    <row r="8" spans="1:5" ht="15.75">
      <c r="A8" s="3" t="s">
        <v>1</v>
      </c>
      <c r="B8" s="4">
        <v>1316422.6</v>
      </c>
      <c r="C8" s="4">
        <v>726747.88</v>
      </c>
      <c r="D8" s="4">
        <v>292856.1</v>
      </c>
      <c r="E8" s="8">
        <v>3</v>
      </c>
    </row>
    <row r="9" spans="1:5" ht="15.75">
      <c r="A9" s="3" t="s">
        <v>21</v>
      </c>
      <c r="B9" s="4">
        <v>1704422.8</v>
      </c>
      <c r="C9" s="4"/>
      <c r="D9" s="4"/>
      <c r="E9" s="8"/>
    </row>
    <row r="10" spans="1:5" ht="15">
      <c r="A10" s="1" t="s">
        <v>2</v>
      </c>
      <c r="B10" s="2">
        <f>B11+B12+B13+B14+B15+B16</f>
        <v>44104631.87</v>
      </c>
      <c r="C10" s="2">
        <f>C11+C12+C13+C14+C15+C16</f>
        <v>29159721</v>
      </c>
      <c r="D10" s="2">
        <f>D11+D12+D13+D14+D15+D16</f>
        <v>8666150.69</v>
      </c>
      <c r="E10" s="14">
        <f>E11+E12+E13+E14+E15+E16</f>
        <v>123.5</v>
      </c>
    </row>
    <row r="11" spans="1:5" ht="15.75">
      <c r="A11" s="3" t="s">
        <v>3</v>
      </c>
      <c r="B11" s="4">
        <v>997861.4</v>
      </c>
      <c r="C11" s="4">
        <v>847365.76</v>
      </c>
      <c r="D11" s="4">
        <v>150495.64</v>
      </c>
      <c r="E11" s="8">
        <v>1</v>
      </c>
    </row>
    <row r="12" spans="1:5" ht="15.75">
      <c r="A12" s="3" t="s">
        <v>1</v>
      </c>
      <c r="B12" s="4">
        <f>40462900.53-B15-B16</f>
        <v>39082857.78</v>
      </c>
      <c r="C12" s="4">
        <f>21405818.44+4469533.72</f>
        <v>25875352.16</v>
      </c>
      <c r="D12" s="4">
        <f>6399516.06+1364133.19</f>
        <v>7763649.25</v>
      </c>
      <c r="E12" s="8">
        <v>113.5</v>
      </c>
    </row>
    <row r="13" spans="1:5" ht="15.75">
      <c r="A13" s="3" t="s">
        <v>4</v>
      </c>
      <c r="B13" s="4">
        <v>2166775</v>
      </c>
      <c r="C13" s="4">
        <f>1474989.88</f>
        <v>1474989.88</v>
      </c>
      <c r="D13" s="4">
        <v>398817.32</v>
      </c>
      <c r="E13" s="8">
        <v>6</v>
      </c>
    </row>
    <row r="14" spans="1:5" ht="15.75">
      <c r="A14" s="3" t="s">
        <v>5</v>
      </c>
      <c r="B14" s="4">
        <v>477094.94</v>
      </c>
      <c r="C14" s="4">
        <v>146480.68</v>
      </c>
      <c r="D14" s="4">
        <v>105751.8</v>
      </c>
      <c r="E14" s="8"/>
    </row>
    <row r="15" spans="1:5" ht="15.75">
      <c r="A15" s="3" t="s">
        <v>15</v>
      </c>
      <c r="B15" s="4">
        <v>674437</v>
      </c>
      <c r="C15" s="4">
        <f>312883</f>
        <v>312883</v>
      </c>
      <c r="D15" s="4">
        <v>95142</v>
      </c>
      <c r="E15" s="8">
        <v>3</v>
      </c>
    </row>
    <row r="16" spans="1:5" ht="15.75">
      <c r="A16" s="3" t="s">
        <v>16</v>
      </c>
      <c r="B16" s="4">
        <v>705605.75</v>
      </c>
      <c r="C16" s="4">
        <f>502649.52</f>
        <v>502649.52</v>
      </c>
      <c r="D16" s="4">
        <v>152294.68</v>
      </c>
      <c r="E16" s="8"/>
    </row>
    <row r="17" spans="1:5" ht="15">
      <c r="A17" s="1" t="s">
        <v>6</v>
      </c>
      <c r="B17" s="2">
        <f>B18+B19</f>
        <v>1586217.6099999999</v>
      </c>
      <c r="C17" s="2">
        <f>C18+C19</f>
        <v>1110668.27</v>
      </c>
      <c r="D17" s="2">
        <f>D18+D19</f>
        <v>323987.39</v>
      </c>
      <c r="E17" s="14">
        <f>E18+E19</f>
        <v>3.5</v>
      </c>
    </row>
    <row r="18" spans="1:5" ht="15.75">
      <c r="A18" s="3" t="s">
        <v>7</v>
      </c>
      <c r="B18" s="4">
        <v>628550.72</v>
      </c>
      <c r="C18" s="4">
        <v>491270.72</v>
      </c>
      <c r="D18" s="4">
        <v>137280</v>
      </c>
      <c r="E18" s="8">
        <v>1</v>
      </c>
    </row>
    <row r="19" spans="1:5" ht="15.75">
      <c r="A19" s="3" t="s">
        <v>1</v>
      </c>
      <c r="B19" s="4">
        <v>957666.89</v>
      </c>
      <c r="C19" s="4">
        <v>619397.55</v>
      </c>
      <c r="D19" s="4">
        <v>186707.39</v>
      </c>
      <c r="E19" s="8">
        <v>2.5</v>
      </c>
    </row>
    <row r="20" spans="1:5" ht="15.75">
      <c r="A20" s="9" t="s">
        <v>8</v>
      </c>
      <c r="B20" s="10">
        <v>2694713.38</v>
      </c>
      <c r="C20" s="10">
        <f>2043816.28</f>
        <v>2043816.28</v>
      </c>
      <c r="D20" s="10">
        <v>650297.1</v>
      </c>
      <c r="E20" s="11">
        <v>6</v>
      </c>
    </row>
    <row r="21" spans="1:5" ht="15.75">
      <c r="A21" s="9" t="s">
        <v>9</v>
      </c>
      <c r="B21" s="10">
        <v>1345754.25</v>
      </c>
      <c r="C21" s="10">
        <v>985373.59</v>
      </c>
      <c r="D21" s="10">
        <v>279756.46</v>
      </c>
      <c r="E21" s="11">
        <v>4</v>
      </c>
    </row>
    <row r="22" spans="1:5" ht="15.75">
      <c r="A22" s="9" t="s">
        <v>10</v>
      </c>
      <c r="B22" s="10">
        <v>7066781</v>
      </c>
      <c r="C22" s="10">
        <v>4737273.16</v>
      </c>
      <c r="D22" s="10">
        <v>1489779.39</v>
      </c>
      <c r="E22" s="11">
        <v>22</v>
      </c>
    </row>
    <row r="23" spans="1:5" ht="15.75">
      <c r="A23" s="9" t="s">
        <v>11</v>
      </c>
      <c r="B23" s="10">
        <v>772153.55</v>
      </c>
      <c r="C23" s="10">
        <v>560853.81</v>
      </c>
      <c r="D23" s="10">
        <v>175439.81</v>
      </c>
      <c r="E23" s="11"/>
    </row>
    <row r="24" spans="1:5" ht="15.75">
      <c r="A24" s="9" t="s">
        <v>12</v>
      </c>
      <c r="B24" s="10">
        <v>1945946</v>
      </c>
      <c r="C24" s="10">
        <v>1401739.02</v>
      </c>
      <c r="D24" s="10">
        <v>427711.53</v>
      </c>
      <c r="E24" s="11">
        <v>6</v>
      </c>
    </row>
    <row r="25" spans="1:6" ht="15">
      <c r="A25" s="1" t="s">
        <v>13</v>
      </c>
      <c r="B25" s="2">
        <f>B6+B10+B17+B20+B21+B22+B23+B24</f>
        <v>63275407.45999999</v>
      </c>
      <c r="C25" s="2">
        <f>C6+C10+C17+C20+C21+C22+C23+C24</f>
        <v>40726193.01000001</v>
      </c>
      <c r="D25" s="2">
        <f>D6+D10+D17+D20+D21+D22+D23+D24</f>
        <v>12305978.47</v>
      </c>
      <c r="E25" s="14">
        <f>E6+E10+E17+E20+E21+E22+E23+E24</f>
        <v>168</v>
      </c>
      <c r="F25" s="16"/>
    </row>
    <row r="26" spans="1:5" ht="15.75">
      <c r="A26" s="5" t="s">
        <v>14</v>
      </c>
      <c r="B26" s="4">
        <f>B13+B22+B24+B15</f>
        <v>11853939</v>
      </c>
      <c r="C26" s="4">
        <f>C13+C22+C24+C15</f>
        <v>7926885.0600000005</v>
      </c>
      <c r="D26" s="4">
        <f>D13+D22+D24+D15</f>
        <v>2411450.24</v>
      </c>
      <c r="E26" s="8"/>
    </row>
  </sheetData>
  <sheetProtection/>
  <mergeCells count="1">
    <mergeCell ref="A3:E3"/>
  </mergeCells>
  <printOptions/>
  <pageMargins left="0.7086614173228347" right="0" top="0.7480314960629921" bottom="0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2013-05-30T06:15:25Z</dcterms:modified>
  <cp:category/>
  <cp:version/>
  <cp:contentType/>
  <cp:contentStatus/>
</cp:coreProperties>
</file>