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11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<sst xmlns="http://schemas.openxmlformats.org/spreadsheetml/2006/main" count="24" uniqueCount="24">
  <si>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Отчет № 5. 29.08.2016 14:33:34</t>
  </si>
  <si>
    <t>Сведения о поступлении и расходовании средств избирательных фондов кандидатов 
(на основании данных филиалов ПАО Сбербанк и другой кредитной организации)</t>
  </si>
  <si>
    <t>Повторные выборы депутата Городской Думы муниципального образования городского поселения город Боровск третьего созыва по  трехмандатному избирательному округу №1 в единый день голосования 18 сентября 2016 года</t>
  </si>
  <si>
    <t>Территориальная избирательная комиссия Боровского района</t>
  </si>
  <si>
    <t>Трехмандатный (№ 1)</t>
  </si>
  <si>
    <t>В руб.</t>
  </si>
  <si>
    <t>1</t>
  </si>
  <si>
    <t>1.</t>
  </si>
  <si>
    <t>Агапов Денис Владимирович</t>
  </si>
  <si>
    <t>2.</t>
  </si>
  <si>
    <t>Игнатенко Алексей Владимирович</t>
  </si>
  <si>
    <t>3.</t>
  </si>
  <si>
    <t>Кобзарь Владимир Алексеевич</t>
  </si>
  <si>
    <t/>
  </si>
  <si>
    <t>Всего:</t>
  </si>
  <si>
    <t>Иванов Владислав Леонидович</t>
  </si>
  <si>
    <t>Карелов Дмитрий Александрович</t>
  </si>
  <si>
    <t>Мельник Валентина Константиновна</t>
  </si>
  <si>
    <t>Стельмашов Андрей Антольевич</t>
  </si>
  <si>
    <t>4.</t>
  </si>
  <si>
    <t>5.</t>
  </si>
  <si>
    <t>6.</t>
  </si>
  <si>
    <t>7.</t>
  </si>
  <si>
    <t>По состоянию на 29.08.2016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</si>
</sst>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4" fontId="39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0" fontId="39" fillId="33" borderId="10" xfId="0" applyNumberFormat="1" applyFont="1" applyFill="1" applyBorder="1" applyAlignment="1">
      <alignment horizontal="left" vertical="center" wrapText="1"/>
    </xf>
    <xf numFmtId="0" fontId="40" fillId="35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0" fillId="34" borderId="0" xfId="0" applyNumberFormat="1" applyFont="1" applyFill="1" applyBorder="1" applyAlignment="1">
      <alignment horizontal="left" vertical="center" wrapText="1"/>
    </xf>
    <xf numFmtId="0" fontId="40" fillId="35" borderId="0" xfId="0" applyNumberFormat="1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textRotation="90" wrapText="1"/>
    </xf>
    <xf numFmtId="0" fontId="39" fillId="33" borderId="12" xfId="0" applyNumberFormat="1" applyFont="1" applyFill="1" applyBorder="1" applyAlignment="1">
      <alignment horizontal="center" vertical="center" textRotation="90" wrapText="1"/>
    </xf>
    <xf numFmtId="0" fontId="39" fillId="33" borderId="13" xfId="0" applyNumberFormat="1" applyFont="1" applyFill="1" applyBorder="1" applyAlignment="1">
      <alignment horizontal="center" vertical="center" textRotation="90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  <xf numFmtId="0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="70" zoomScaleNormal="70" zoomScalePageLayoutView="0" workbookViewId="0" topLeftCell="A1">
      <selection activeCell="A2" sqref="A2:R2"/>
    </sheetView>
  </sheetViews>
  <sheetFormatPr defaultColWidth="9.140625" defaultRowHeight="15"/>
  <cols>
    <col min="1" max="1" width="5.7109375" style="0" customWidth="1"/>
    <col min="2" max="2" width="27.57421875" style="0" customWidth="1"/>
    <col min="3" max="18" width="15.7109375" style="0" customWidth="1"/>
    <col min="19" max="19" width="9.140625" style="0" customWidth="1"/>
  </cols>
  <sheetData>
    <row r="1" ht="15" customHeight="1">
      <c r="R1" s="1" t="s">
        <v>0</v>
      </c>
    </row>
    <row r="2" spans="1:18" ht="123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5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.7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5.75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ht="15">
      <c r="R6" s="12" t="s">
        <v>23</v>
      </c>
    </row>
    <row r="7" ht="15">
      <c r="R7" s="3" t="s">
        <v>5</v>
      </c>
    </row>
    <row r="8" spans="1:18" ht="24" customHeight="1">
      <c r="A8" s="25" t="str">
        <f>"№
п/п"</f>
        <v>№
п/п</v>
      </c>
      <c r="B8" s="25" t="str">
        <f>"ФИО кандидата"</f>
        <v>ФИО кандидата</v>
      </c>
      <c r="C8" s="28" t="str">
        <f>"Поступило средств на специальный избирательный счет"</f>
        <v>Поступило средств на специальный избирательный счет</v>
      </c>
      <c r="D8" s="29"/>
      <c r="E8" s="29"/>
      <c r="F8" s="29"/>
      <c r="G8" s="30"/>
      <c r="H8" s="28" t="str">
        <f>"Израсходовано средств из избирательного фонда"</f>
        <v>Израсходовано средств из избирательного фонда</v>
      </c>
      <c r="I8" s="29"/>
      <c r="J8" s="29"/>
      <c r="K8" s="29"/>
      <c r="L8" s="29"/>
      <c r="M8" s="29"/>
      <c r="N8" s="29"/>
      <c r="O8" s="29"/>
      <c r="P8" s="29"/>
      <c r="Q8" s="29"/>
      <c r="R8" s="30"/>
    </row>
    <row r="9" spans="1:19" ht="24" customHeight="1">
      <c r="A9" s="26"/>
      <c r="B9" s="26"/>
      <c r="C9" s="22" t="str">
        <f>"Всего"</f>
        <v>Всего</v>
      </c>
      <c r="D9" s="28" t="str">
        <f>"в том числе:"</f>
        <v>в том числе:</v>
      </c>
      <c r="E9" s="29"/>
      <c r="F9" s="29"/>
      <c r="G9" s="30"/>
      <c r="H9" s="25" t="str">
        <f>"Всего"</f>
        <v>Всего</v>
      </c>
      <c r="I9" s="28" t="str">
        <f>"в том числе:"</f>
        <v>в том числе:</v>
      </c>
      <c r="J9" s="29"/>
      <c r="K9" s="29"/>
      <c r="L9" s="29"/>
      <c r="M9" s="29"/>
      <c r="N9" s="29"/>
      <c r="O9" s="29"/>
      <c r="P9" s="29"/>
      <c r="Q9" s="29"/>
      <c r="R9" s="30"/>
      <c r="S9" s="2"/>
    </row>
    <row r="10" spans="1:19" ht="24" customHeight="1">
      <c r="A10" s="26"/>
      <c r="B10" s="26"/>
      <c r="C10" s="23"/>
      <c r="D10" s="22" t="str">
        <f>"собственные средства"</f>
        <v>собственные средства</v>
      </c>
      <c r="E10" s="22" t="str">
        <f>"средства избирательного объединения, выдвинувшего кандидата"</f>
        <v>средства избирательного объединения, выдвинувшего кандидата</v>
      </c>
      <c r="F10" s="22" t="str">
        <f>"пожертвования от граждан"</f>
        <v>пожертвования от граждан</v>
      </c>
      <c r="G10" s="22" t="str">
        <f>"пожертвования от юридических лиц"</f>
        <v>пожертвования от юридических лиц</v>
      </c>
      <c r="H10" s="26"/>
      <c r="I10" s="22" t="str">
        <f>"Организация сбора подписей"</f>
        <v>Организация сбора подписей</v>
      </c>
      <c r="J10" s="4" t="str">
        <f>"из них:"</f>
        <v>из них:</v>
      </c>
      <c r="K10" s="28" t="str">
        <f>"Предвыборная агитация"</f>
        <v>Предвыборная агитация</v>
      </c>
      <c r="L10" s="29"/>
      <c r="M10" s="29"/>
      <c r="N10" s="29"/>
      <c r="O10" s="30"/>
      <c r="P10" s="22" t="str">
        <f>"оплата работ (услуг) информационного и консультационного характера"</f>
        <v>оплата работ (услуг) информационного и консультационного характера</v>
      </c>
      <c r="Q10" s="22" t="str">
        <f>"оплата других работ (услуг), выполненных (оказанных) юр.лицами и гражданами РФ"</f>
        <v>оплата других работ (услуг), выполненных (оказанных) юр.лицами и гражданами РФ</v>
      </c>
      <c r="R10" s="22" t="str">
        <f>"иные расходы, связанные с проведением избирательной кампании"</f>
        <v>иные расходы, связанные с проведением избирательной кампании</v>
      </c>
      <c r="S10" s="2"/>
    </row>
    <row r="11" spans="1:19" ht="24" customHeight="1">
      <c r="A11" s="26"/>
      <c r="B11" s="26"/>
      <c r="C11" s="23"/>
      <c r="D11" s="23"/>
      <c r="E11" s="23"/>
      <c r="F11" s="23"/>
      <c r="G11" s="23"/>
      <c r="H11" s="26"/>
      <c r="I11" s="23"/>
      <c r="J11" s="22" t="str">
        <f>"оплата труда лиц, привлеченных для сбора подписей"</f>
        <v>оплата труда лиц, привлеченных для сбора подписей</v>
      </c>
      <c r="K11" s="25" t="str">
        <f>"Всего (Предвыборная агитация)"</f>
        <v>Всего (Предвыборная агитация)</v>
      </c>
      <c r="L11" s="28" t="str">
        <f>"из них:"</f>
        <v>из них:</v>
      </c>
      <c r="M11" s="29"/>
      <c r="N11" s="29"/>
      <c r="O11" s="30"/>
      <c r="P11" s="23"/>
      <c r="Q11" s="23"/>
      <c r="R11" s="23"/>
      <c r="S11" s="2"/>
    </row>
    <row r="12" spans="1:19" ht="24" customHeight="1">
      <c r="A12" s="26"/>
      <c r="B12" s="26"/>
      <c r="C12" s="23"/>
      <c r="D12" s="23"/>
      <c r="E12" s="23"/>
      <c r="F12" s="23"/>
      <c r="G12" s="23"/>
      <c r="H12" s="26"/>
      <c r="I12" s="23"/>
      <c r="J12" s="23"/>
      <c r="K12" s="26"/>
      <c r="L12" s="28" t="str">
        <f>"через СМИ"</f>
        <v>через СМИ</v>
      </c>
      <c r="M12" s="30"/>
      <c r="N12" s="22" t="str">
        <f>"выпуск и распространение печатных материалов"</f>
        <v>выпуск и распространение печатных материалов</v>
      </c>
      <c r="O12" s="22" t="str">
        <f>"проведение публичных предвыборных мероприятий"</f>
        <v>проведение публичных предвыборных мероприятий</v>
      </c>
      <c r="P12" s="23"/>
      <c r="Q12" s="23"/>
      <c r="R12" s="23"/>
      <c r="S12" s="2"/>
    </row>
    <row r="13" spans="1:19" ht="60" customHeight="1">
      <c r="A13" s="27"/>
      <c r="B13" s="27"/>
      <c r="C13" s="24"/>
      <c r="D13" s="24"/>
      <c r="E13" s="24"/>
      <c r="F13" s="24"/>
      <c r="G13" s="24"/>
      <c r="H13" s="27"/>
      <c r="I13" s="24"/>
      <c r="J13" s="24"/>
      <c r="K13" s="27"/>
      <c r="L13" s="5" t="str">
        <f>"организации телерадиовещания"</f>
        <v>организации телерадиовещания</v>
      </c>
      <c r="M13" s="5" t="str">
        <f>"редакции периодических печатных изданий"</f>
        <v>редакции периодических печатных изданий</v>
      </c>
      <c r="N13" s="24"/>
      <c r="O13" s="24"/>
      <c r="P13" s="24"/>
      <c r="Q13" s="24"/>
      <c r="R13" s="24"/>
      <c r="S13" s="2"/>
    </row>
    <row r="14" spans="1:19" ht="15">
      <c r="A14" s="7" t="s">
        <v>6</v>
      </c>
      <c r="B14" s="4" t="str">
        <f>"2"</f>
        <v>2</v>
      </c>
      <c r="C14" s="4" t="str">
        <f>"3"</f>
        <v>3</v>
      </c>
      <c r="D14" s="4" t="str">
        <f>"4"</f>
        <v>4</v>
      </c>
      <c r="E14" s="4" t="str">
        <f>"5"</f>
        <v>5</v>
      </c>
      <c r="F14" s="4" t="str">
        <f>"6"</f>
        <v>6</v>
      </c>
      <c r="G14" s="4" t="str">
        <f>"7"</f>
        <v>7</v>
      </c>
      <c r="H14" s="4" t="str">
        <f>"8"</f>
        <v>8</v>
      </c>
      <c r="I14" s="4" t="str">
        <f>"9"</f>
        <v>9</v>
      </c>
      <c r="J14" s="4" t="str">
        <f>"10"</f>
        <v>10</v>
      </c>
      <c r="K14" s="4" t="str">
        <f>"11"</f>
        <v>11</v>
      </c>
      <c r="L14" s="4" t="str">
        <f>"12"</f>
        <v>12</v>
      </c>
      <c r="M14" s="4" t="str">
        <f>"13"</f>
        <v>13</v>
      </c>
      <c r="N14" s="4" t="str">
        <f>"14"</f>
        <v>14</v>
      </c>
      <c r="O14" s="4" t="str">
        <f>"15"</f>
        <v>15</v>
      </c>
      <c r="P14" s="4" t="str">
        <f>"16"</f>
        <v>16</v>
      </c>
      <c r="Q14" s="4" t="str">
        <f>"17"</f>
        <v>17</v>
      </c>
      <c r="R14" s="4" t="str">
        <f>"18"</f>
        <v>18</v>
      </c>
      <c r="S14" s="2"/>
    </row>
    <row r="15" spans="1:19" ht="15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2"/>
    </row>
    <row r="16" spans="1:19" ht="30" customHeight="1">
      <c r="A16" s="8" t="s">
        <v>7</v>
      </c>
      <c r="B16" s="15" t="s">
        <v>8</v>
      </c>
      <c r="C16" s="9">
        <v>2000</v>
      </c>
      <c r="D16" s="9">
        <v>2000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6"/>
    </row>
    <row r="17" spans="1:19" ht="30" customHeight="1">
      <c r="A17" s="21" t="s">
        <v>9</v>
      </c>
      <c r="B17" s="17" t="s">
        <v>15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6"/>
    </row>
    <row r="18" spans="1:19" s="11" customFormat="1" ht="30" customHeight="1">
      <c r="A18" s="21" t="s">
        <v>11</v>
      </c>
      <c r="B18" s="15" t="s">
        <v>10</v>
      </c>
      <c r="C18" s="9">
        <v>2000</v>
      </c>
      <c r="D18" s="9">
        <v>2000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3"/>
    </row>
    <row r="19" spans="1:19" s="11" customFormat="1" ht="30" customHeight="1">
      <c r="A19" s="21" t="s">
        <v>19</v>
      </c>
      <c r="B19" s="17" t="s">
        <v>16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13"/>
    </row>
    <row r="20" spans="1:19" s="11" customFormat="1" ht="30" customHeight="1">
      <c r="A20" s="21" t="s">
        <v>20</v>
      </c>
      <c r="B20" s="15" t="s">
        <v>12</v>
      </c>
      <c r="C20" s="9">
        <v>5000</v>
      </c>
      <c r="D20" s="9">
        <v>5000</v>
      </c>
      <c r="E20" s="9">
        <v>0</v>
      </c>
      <c r="F20" s="9">
        <v>0</v>
      </c>
      <c r="G20" s="9">
        <v>0</v>
      </c>
      <c r="H20" s="9">
        <v>5000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5000</v>
      </c>
      <c r="R20" s="9">
        <v>0</v>
      </c>
      <c r="S20" s="13"/>
    </row>
    <row r="21" spans="1:19" ht="30" customHeight="1">
      <c r="A21" s="21" t="s">
        <v>21</v>
      </c>
      <c r="B21" s="17" t="s">
        <v>17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2"/>
    </row>
    <row r="22" spans="1:19" ht="30" customHeight="1">
      <c r="A22" s="21" t="s">
        <v>22</v>
      </c>
      <c r="B22" s="15" t="s">
        <v>18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2"/>
    </row>
    <row r="23" spans="1:19" ht="15">
      <c r="A23" s="14" t="s">
        <v>13</v>
      </c>
      <c r="B23" s="16" t="s">
        <v>14</v>
      </c>
      <c r="C23" s="10">
        <v>9000</v>
      </c>
      <c r="D23" s="10">
        <v>9000</v>
      </c>
      <c r="E23" s="10">
        <v>0</v>
      </c>
      <c r="F23" s="10">
        <v>0</v>
      </c>
      <c r="G23" s="10">
        <v>0</v>
      </c>
      <c r="H23" s="10">
        <v>5000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5000</v>
      </c>
      <c r="R23" s="10">
        <v>0</v>
      </c>
      <c r="S23" s="2"/>
    </row>
    <row r="24" ht="15">
      <c r="S24" s="2"/>
    </row>
    <row r="32" spans="5:7" ht="15">
      <c r="E32" s="18"/>
      <c r="F32" s="18"/>
      <c r="G32" s="18"/>
    </row>
    <row r="33" spans="5:7" ht="15">
      <c r="E33" s="19"/>
      <c r="F33" s="18"/>
      <c r="G33" s="18"/>
    </row>
    <row r="34" spans="5:7" ht="15">
      <c r="E34" s="20"/>
      <c r="F34" s="18"/>
      <c r="G34" s="18"/>
    </row>
    <row r="35" spans="5:7" ht="15">
      <c r="E35" s="20"/>
      <c r="F35" s="18"/>
      <c r="G35" s="18"/>
    </row>
    <row r="36" spans="5:7" ht="15">
      <c r="E36" s="18"/>
      <c r="F36" s="18"/>
      <c r="G36" s="18"/>
    </row>
    <row r="37" spans="5:7" ht="15">
      <c r="E37" s="20"/>
      <c r="F37" s="18"/>
      <c r="G37" s="18"/>
    </row>
    <row r="38" spans="5:7" ht="15">
      <c r="E38" s="18"/>
      <c r="F38" s="18"/>
      <c r="G38" s="18"/>
    </row>
    <row r="39" spans="5:7" ht="15">
      <c r="E39" s="18"/>
      <c r="F39" s="18"/>
      <c r="G39" s="18"/>
    </row>
    <row r="40" spans="5:7" ht="15">
      <c r="E40" s="18"/>
      <c r="F40" s="18"/>
      <c r="G40" s="18"/>
    </row>
  </sheetData>
  <sheetProtection/>
  <mergeCells count="27">
    <mergeCell ref="A2:R2"/>
    <mergeCell ref="A3:R3"/>
    <mergeCell ref="A4:R4"/>
    <mergeCell ref="A5:R5"/>
    <mergeCell ref="A8:A13"/>
    <mergeCell ref="B8:B13"/>
    <mergeCell ref="C8:G8"/>
    <mergeCell ref="H8:R8"/>
    <mergeCell ref="C9:C13"/>
    <mergeCell ref="D9:G9"/>
    <mergeCell ref="H9:H13"/>
    <mergeCell ref="I9:R9"/>
    <mergeCell ref="D10:D13"/>
    <mergeCell ref="E10:E13"/>
    <mergeCell ref="F10:F13"/>
    <mergeCell ref="G10:G13"/>
    <mergeCell ref="I10:I13"/>
    <mergeCell ref="K10:O10"/>
    <mergeCell ref="P10:P13"/>
    <mergeCell ref="Q10:Q13"/>
    <mergeCell ref="R10:R13"/>
    <mergeCell ref="J11:J13"/>
    <mergeCell ref="K11:K13"/>
    <mergeCell ref="L11:O11"/>
    <mergeCell ref="L12:M12"/>
    <mergeCell ref="N12:N13"/>
    <mergeCell ref="O12:O13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Анастасия</cp:lastModifiedBy>
  <cp:lastPrinted>2016-08-29T11:40:51Z</cp:lastPrinted>
  <dcterms:created xsi:type="dcterms:W3CDTF">2016-08-29T11:36:00Z</dcterms:created>
  <dcterms:modified xsi:type="dcterms:W3CDTF">2016-08-30T10:57:27Z</dcterms:modified>
  <cp:category/>
  <cp:version/>
  <cp:contentType/>
  <cp:contentStatus/>
</cp:coreProperties>
</file>